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ESTADO DE RESULTADOS" sheetId="1" r:id="rId1"/>
    <sheet name="ESTADO DE RESULTADOS (2)" sheetId="2" r:id="rId2"/>
  </sheets>
  <definedNames>
    <definedName name="_xlnm.Print_Area" localSheetId="0">'ESTADO DE RESULTADOS'!$A$2:$C$42</definedName>
    <definedName name="_xlnm.Print_Area" localSheetId="1">'ESTADO DE RESULTADOS (2)'!$A$2:$C$42</definedName>
  </definedNames>
  <calcPr fullCalcOnLoad="1"/>
</workbook>
</file>

<file path=xl/sharedStrings.xml><?xml version="1.0" encoding="utf-8"?>
<sst xmlns="http://schemas.openxmlformats.org/spreadsheetml/2006/main" count="74" uniqueCount="38">
  <si>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</si>
  <si>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</si>
  <si>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</si>
  <si>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</si>
  <si>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</si>
  <si>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</si>
  <si>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</si>
  <si>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</si>
  <si>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</si>
  <si>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</si>
  <si>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</si>
  <si>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TOTAL GASTOS</t>
  </si>
  <si>
    <t>SUPERAVIT O DEFICIT DEL EJERCICIO</t>
  </si>
  <si>
    <t>Depreciaciones</t>
  </si>
  <si>
    <t>Amortizaciones</t>
  </si>
  <si>
    <t>NIT.800.248.004-7</t>
  </si>
  <si>
    <t>Gastos Generales</t>
  </si>
  <si>
    <t>GASTOS DE ADMINISTRACIÓN Y OPERACIÓN</t>
  </si>
  <si>
    <t xml:space="preserve">Sueldos y Salarios </t>
  </si>
  <si>
    <t>Prestaciones Sociales</t>
  </si>
  <si>
    <t>Impuestos, Contribuciones y Tasas</t>
  </si>
  <si>
    <t>Deterioro, Depreciaciones y Amortizaciones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</si>
  <si>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</si>
  <si>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</si>
  <si>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</si>
  <si>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</si>
  <si>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>Operaciones Sin Flujo de Efectivo</t>
  </si>
  <si>
    <t>Devoluciones, Rebajas y Descuentos</t>
  </si>
  <si>
    <t>Inversión</t>
  </si>
  <si>
    <t>Aportes sobre la Nómina</t>
  </si>
  <si>
    <t>Gtos de Personal Diversos</t>
  </si>
  <si>
    <t>Arrendamiento</t>
  </si>
  <si>
    <t>Deterioro Cartera</t>
  </si>
  <si>
    <t>Gastos Diversos</t>
  </si>
  <si>
    <t>DEL 1 DE ENERO AL 30 DE JULIO DEL 2019</t>
  </si>
  <si>
    <t>Recuperaciones</t>
  </si>
  <si>
    <t>DEL 1 DE ENERO AL 31 DE AGOSTO DEL 2019</t>
  </si>
  <si>
    <t>Operación Comercial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</si>
</sst>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u val="single"/>
      <sz val="10"/>
      <name val="Cambria"/>
      <family val="1"/>
    </font>
    <font>
      <b/>
      <i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4" fillId="0" borderId="0" xfId="54" applyNumberFormat="1" applyFont="1" applyBorder="1">
      <alignment/>
      <protection/>
    </xf>
    <xf numFmtId="0" fontId="24" fillId="0" borderId="11" xfId="54" applyFont="1" applyBorder="1">
      <alignment/>
      <protection/>
    </xf>
    <xf numFmtId="0" fontId="4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 applyProtection="1">
      <alignment horizontal="left"/>
      <protection/>
    </xf>
    <xf numFmtId="0" fontId="4" fillId="0" borderId="11" xfId="54" applyFont="1" applyFill="1" applyBorder="1" applyAlignment="1">
      <alignment horizontal="right"/>
      <protection/>
    </xf>
    <xf numFmtId="3" fontId="4" fillId="0" borderId="12" xfId="54" applyNumberFormat="1" applyFont="1" applyBorder="1">
      <alignment/>
      <protection/>
    </xf>
    <xf numFmtId="3" fontId="25" fillId="0" borderId="12" xfId="54" applyNumberFormat="1" applyFont="1" applyBorder="1">
      <alignment/>
      <protection/>
    </xf>
    <xf numFmtId="0" fontId="25" fillId="0" borderId="13" xfId="54" applyFont="1" applyBorder="1">
      <alignment/>
      <protection/>
    </xf>
    <xf numFmtId="3" fontId="25" fillId="0" borderId="14" xfId="54" applyNumberFormat="1" applyFont="1" applyBorder="1">
      <alignment/>
      <protection/>
    </xf>
    <xf numFmtId="3" fontId="25" fillId="0" borderId="15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Border="1" applyAlignment="1" applyProtection="1">
      <alignment horizontal="left"/>
      <protection/>
    </xf>
    <xf numFmtId="0" fontId="26" fillId="33" borderId="16" xfId="54" applyFont="1" applyFill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3" fontId="3" fillId="0" borderId="12" xfId="54" applyNumberFormat="1" applyFont="1" applyBorder="1">
      <alignment/>
      <protection/>
    </xf>
    <xf numFmtId="0" fontId="26" fillId="33" borderId="16" xfId="54" applyFont="1" applyFill="1" applyBorder="1" applyAlignment="1">
      <alignment horizontal="right"/>
      <protection/>
    </xf>
    <xf numFmtId="3" fontId="4" fillId="33" borderId="17" xfId="54" applyNumberFormat="1" applyFont="1" applyFill="1" applyBorder="1">
      <alignment/>
      <protection/>
    </xf>
    <xf numFmtId="0" fontId="27" fillId="33" borderId="16" xfId="54" applyFont="1" applyFill="1" applyBorder="1" applyAlignment="1">
      <alignment horizontal="right"/>
      <protection/>
    </xf>
    <xf numFmtId="3" fontId="4" fillId="0" borderId="12" xfId="54" applyNumberFormat="1" applyFont="1" applyFill="1" applyBorder="1">
      <alignment/>
      <protection/>
    </xf>
    <xf numFmtId="179" fontId="4" fillId="33" borderId="17" xfId="54" applyNumberFormat="1" applyFont="1" applyFill="1" applyBorder="1">
      <alignment/>
      <protection/>
    </xf>
    <xf numFmtId="0" fontId="25" fillId="0" borderId="11" xfId="54" applyFont="1" applyBorder="1" applyAlignment="1">
      <alignment horizontal="center"/>
      <protection/>
    </xf>
    <xf numFmtId="0" fontId="25" fillId="0" borderId="11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25" fillId="0" borderId="12" xfId="54" applyFont="1" applyBorder="1" applyAlignment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5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showGridLines="0" zoomScalePageLayoutView="0" workbookViewId="0" topLeftCell="A13">
      <selection activeCell="B33" sqref="B33"/>
    </sheetView>
  </sheetViews>
  <sheetFormatPr defaultColWidth="11.421875" defaultRowHeight="15"/>
  <cols>
    <col min="1" max="1" width="49.57421875" style="4" customWidth="1"/>
    <col min="2" max="2" width="16.8515625" style="4" customWidth="1"/>
    <col min="3" max="3" width="22.421875" style="4" customWidth="1"/>
    <col min="4" max="16384" width="11.421875" style="4" customWidth="1"/>
  </cols>
  <sheetData>
    <row r="1" ht="8.25" customHeight="1" thickBot="1"/>
    <row r="2" spans="1:3" ht="14.25">
      <c r="A2" s="31" t="s">
        <v>2</v>
      </c>
      <c r="B2" s="32"/>
      <c r="C2" s="33"/>
    </row>
    <row r="3" spans="1:3" ht="14.25">
      <c r="A3" s="34" t="s">
        <v>15</v>
      </c>
      <c r="B3" s="35"/>
      <c r="C3" s="36"/>
    </row>
    <row r="4" spans="1:3" ht="14.25">
      <c r="A4" s="37" t="s">
        <v>3</v>
      </c>
      <c r="B4" s="29"/>
      <c r="C4" s="30"/>
    </row>
    <row r="5" spans="1:3" ht="14.25">
      <c r="A5" s="37" t="s">
        <v>34</v>
      </c>
      <c r="B5" s="29"/>
      <c r="C5" s="30"/>
    </row>
    <row r="6" spans="1:3" ht="15" thickBot="1">
      <c r="A6" s="37" t="s">
        <v>4</v>
      </c>
      <c r="B6" s="29"/>
      <c r="C6" s="30"/>
    </row>
    <row r="7" spans="1:3" ht="15" thickBot="1">
      <c r="A7" s="18" t="s">
        <v>5</v>
      </c>
      <c r="B7" s="19"/>
      <c r="C7" s="20"/>
    </row>
    <row r="8" spans="1:3" ht="14.25">
      <c r="A8" s="7" t="s">
        <v>0</v>
      </c>
      <c r="B8" s="1"/>
      <c r="C8" s="11">
        <f>B9+B11+B10</f>
        <v>1283810</v>
      </c>
    </row>
    <row r="9" spans="1:3" ht="14.25">
      <c r="A9" s="8" t="s">
        <v>6</v>
      </c>
      <c r="B9" s="1">
        <v>1222113</v>
      </c>
      <c r="C9" s="21"/>
    </row>
    <row r="10" spans="1:3" ht="14.25">
      <c r="A10" s="8" t="s">
        <v>31</v>
      </c>
      <c r="B10" s="1">
        <v>66000</v>
      </c>
      <c r="C10" s="21"/>
    </row>
    <row r="11" spans="1:3" ht="14.25">
      <c r="A11" s="8" t="s">
        <v>27</v>
      </c>
      <c r="B11" s="2">
        <v>-4303</v>
      </c>
      <c r="C11" s="21"/>
    </row>
    <row r="12" spans="1:3" ht="14.25">
      <c r="A12" s="7" t="s">
        <v>7</v>
      </c>
      <c r="B12" s="1"/>
      <c r="C12" s="11">
        <f>SUM(B13:B16)</f>
        <v>2802929</v>
      </c>
    </row>
    <row r="13" spans="1:3" ht="14.25">
      <c r="A13" s="8" t="s">
        <v>8</v>
      </c>
      <c r="B13" s="1">
        <v>2341335</v>
      </c>
      <c r="C13" s="11"/>
    </row>
    <row r="14" spans="1:3" ht="14.25">
      <c r="A14" s="8" t="s">
        <v>35</v>
      </c>
      <c r="B14" s="1">
        <v>43751</v>
      </c>
      <c r="C14" s="11"/>
    </row>
    <row r="15" spans="1:3" ht="14.25">
      <c r="A15" s="8" t="s">
        <v>28</v>
      </c>
      <c r="B15" s="1">
        <v>394107</v>
      </c>
      <c r="C15" s="11"/>
    </row>
    <row r="16" spans="1:3" ht="14.25">
      <c r="A16" s="8" t="s">
        <v>26</v>
      </c>
      <c r="B16" s="2">
        <v>23736</v>
      </c>
      <c r="C16" s="11"/>
    </row>
    <row r="17" spans="1:3" ht="15" thickBot="1">
      <c r="A17" s="8"/>
      <c r="B17" s="1"/>
      <c r="C17" s="11"/>
    </row>
    <row r="18" spans="1:3" ht="15" thickBot="1">
      <c r="A18" s="22" t="s">
        <v>9</v>
      </c>
      <c r="B18" s="1"/>
      <c r="C18" s="23">
        <f>SUM(C8:C16)</f>
        <v>4086739</v>
      </c>
    </row>
    <row r="19" spans="1:3" ht="10.5" customHeight="1" thickBot="1">
      <c r="A19" s="7"/>
      <c r="B19" s="1"/>
      <c r="C19" s="11"/>
    </row>
    <row r="20" spans="1:3" ht="15" thickBot="1">
      <c r="A20" s="18" t="s">
        <v>17</v>
      </c>
      <c r="B20" s="1"/>
      <c r="C20" s="11"/>
    </row>
    <row r="21" spans="1:3" ht="14.25">
      <c r="A21" s="7" t="s">
        <v>0</v>
      </c>
      <c r="B21" s="1"/>
      <c r="C21" s="11">
        <f>SUM(B22:B29)</f>
        <v>3524920</v>
      </c>
    </row>
    <row r="22" spans="1:3" ht="14.25">
      <c r="A22" s="9" t="s">
        <v>18</v>
      </c>
      <c r="B22" s="1">
        <v>1962762</v>
      </c>
      <c r="C22" s="11"/>
    </row>
    <row r="23" spans="1:3" ht="14.25">
      <c r="A23" s="9" t="s">
        <v>10</v>
      </c>
      <c r="B23" s="1">
        <v>324120</v>
      </c>
      <c r="C23" s="11"/>
    </row>
    <row r="24" spans="1:3" ht="14.25">
      <c r="A24" s="9" t="s">
        <v>29</v>
      </c>
      <c r="B24" s="1">
        <v>37258</v>
      </c>
      <c r="C24" s="11"/>
    </row>
    <row r="25" spans="1:3" ht="14.25">
      <c r="A25" s="9" t="s">
        <v>19</v>
      </c>
      <c r="B25" s="1">
        <v>491702</v>
      </c>
      <c r="C25" s="11"/>
    </row>
    <row r="26" spans="1:3" ht="14.25">
      <c r="A26" s="9" t="s">
        <v>30</v>
      </c>
      <c r="B26" s="1">
        <v>37244</v>
      </c>
      <c r="C26" s="11"/>
    </row>
    <row r="27" spans="1:3" ht="14.25">
      <c r="A27" s="9" t="s">
        <v>16</v>
      </c>
      <c r="B27" s="1">
        <f>579356+10255</f>
        <v>589611</v>
      </c>
      <c r="C27" s="11"/>
    </row>
    <row r="28" spans="1:3" ht="14.25">
      <c r="A28" s="9" t="s">
        <v>20</v>
      </c>
      <c r="B28" s="1">
        <v>36587</v>
      </c>
      <c r="C28" s="11"/>
    </row>
    <row r="29" spans="1:3" ht="14.25">
      <c r="A29" s="9" t="s">
        <v>33</v>
      </c>
      <c r="B29" s="2">
        <v>45636</v>
      </c>
      <c r="C29" s="11"/>
    </row>
    <row r="30" spans="1:3" ht="14.25">
      <c r="A30" s="17" t="s">
        <v>21</v>
      </c>
      <c r="B30" s="1"/>
      <c r="C30" s="11">
        <f>SUM(B31:B33)</f>
        <v>194119</v>
      </c>
    </row>
    <row r="31" spans="1:3" ht="14.25">
      <c r="A31" s="9" t="s">
        <v>32</v>
      </c>
      <c r="B31" s="1">
        <v>88645</v>
      </c>
      <c r="C31" s="11"/>
    </row>
    <row r="32" spans="1:3" ht="14.25">
      <c r="A32" s="9" t="s">
        <v>13</v>
      </c>
      <c r="B32" s="1">
        <f>55275+2451</f>
        <v>57726</v>
      </c>
      <c r="C32" s="11"/>
    </row>
    <row r="33" spans="1:3" ht="15" thickBot="1">
      <c r="A33" s="9" t="s">
        <v>14</v>
      </c>
      <c r="B33" s="16">
        <v>47748</v>
      </c>
      <c r="C33" s="11"/>
    </row>
    <row r="34" spans="1:3" ht="15" thickBot="1">
      <c r="A34" s="24" t="s">
        <v>11</v>
      </c>
      <c r="B34" s="1"/>
      <c r="C34" s="23">
        <f>+C21+C30</f>
        <v>3719039</v>
      </c>
    </row>
    <row r="35" spans="1:3" ht="9" customHeight="1" thickBot="1">
      <c r="A35" s="10"/>
      <c r="B35" s="3"/>
      <c r="C35" s="25"/>
    </row>
    <row r="36" spans="1:3" ht="15" thickBot="1">
      <c r="A36" s="24" t="s">
        <v>12</v>
      </c>
      <c r="B36" s="1"/>
      <c r="C36" s="26">
        <f>+C18-C34</f>
        <v>367700</v>
      </c>
    </row>
    <row r="37" spans="1:3" ht="14.25">
      <c r="A37" s="8"/>
      <c r="B37" s="1"/>
      <c r="C37" s="11"/>
    </row>
    <row r="38" spans="1:3" ht="9.75" customHeight="1">
      <c r="A38" s="8"/>
      <c r="B38" s="1"/>
      <c r="C38" s="11"/>
    </row>
    <row r="39" spans="1:3" ht="14.25">
      <c r="A39" s="6"/>
      <c r="B39" s="5"/>
      <c r="C39" s="12"/>
    </row>
    <row r="40" spans="1:3" ht="14.25">
      <c r="A40" s="27" t="s">
        <v>24</v>
      </c>
      <c r="B40" s="29" t="s">
        <v>1</v>
      </c>
      <c r="C40" s="30"/>
    </row>
    <row r="41" spans="1:3" ht="14.25">
      <c r="A41" s="27" t="s">
        <v>25</v>
      </c>
      <c r="B41" s="29" t="s">
        <v>22</v>
      </c>
      <c r="C41" s="30"/>
    </row>
    <row r="42" spans="1:3" ht="15" thickBot="1">
      <c r="A42" s="13"/>
      <c r="B42" s="14" t="s">
        <v>23</v>
      </c>
      <c r="C42" s="15"/>
    </row>
  </sheetData>
  <sheetProtection/>
  <mergeCells count="7">
    <mergeCell ref="B41:C41"/>
    <mergeCell ref="A2:C2"/>
    <mergeCell ref="A3:C3"/>
    <mergeCell ref="A4:C4"/>
    <mergeCell ref="A5:C5"/>
    <mergeCell ref="A6:C6"/>
    <mergeCell ref="B40:C40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showGridLines="0" tabSelected="1" zoomScalePageLayoutView="0" workbookViewId="0" topLeftCell="A1">
      <selection activeCell="F14" sqref="F14"/>
    </sheetView>
  </sheetViews>
  <sheetFormatPr defaultColWidth="11.421875" defaultRowHeight="15"/>
  <cols>
    <col min="1" max="1" width="49.57421875" style="4" customWidth="1"/>
    <col min="2" max="2" width="16.8515625" style="4" customWidth="1"/>
    <col min="3" max="3" width="22.421875" style="4" customWidth="1"/>
    <col min="4" max="16384" width="11.421875" style="4" customWidth="1"/>
  </cols>
  <sheetData>
    <row r="1" ht="8.25" customHeight="1" thickBot="1"/>
    <row r="2" spans="1:3" ht="14.25">
      <c r="A2" s="31" t="s">
        <v>2</v>
      </c>
      <c r="B2" s="32"/>
      <c r="C2" s="33"/>
    </row>
    <row r="3" spans="1:3" ht="14.25">
      <c r="A3" s="34" t="s">
        <v>15</v>
      </c>
      <c r="B3" s="35"/>
      <c r="C3" s="36"/>
    </row>
    <row r="4" spans="1:3" ht="14.25">
      <c r="A4" s="37" t="s">
        <v>3</v>
      </c>
      <c r="B4" s="29"/>
      <c r="C4" s="30"/>
    </row>
    <row r="5" spans="1:3" ht="14.25">
      <c r="A5" s="37" t="s">
        <v>36</v>
      </c>
      <c r="B5" s="29"/>
      <c r="C5" s="30"/>
    </row>
    <row r="6" spans="1:3" ht="15" thickBot="1">
      <c r="A6" s="37" t="s">
        <v>4</v>
      </c>
      <c r="B6" s="29"/>
      <c r="C6" s="30"/>
    </row>
    <row r="7" spans="1:3" ht="15" thickBot="1">
      <c r="A7" s="18" t="s">
        <v>5</v>
      </c>
      <c r="B7" s="19"/>
      <c r="C7" s="20"/>
    </row>
    <row r="8" spans="1:3" ht="14.25">
      <c r="A8" s="7" t="s">
        <v>0</v>
      </c>
      <c r="B8" s="1"/>
      <c r="C8" s="11">
        <f>B9+B11+B10</f>
        <v>1537158</v>
      </c>
    </row>
    <row r="9" spans="1:3" ht="14.25">
      <c r="A9" s="8" t="s">
        <v>6</v>
      </c>
      <c r="B9" s="1">
        <v>1475461</v>
      </c>
      <c r="C9" s="21"/>
    </row>
    <row r="10" spans="1:3" ht="14.25">
      <c r="A10" s="8" t="s">
        <v>31</v>
      </c>
      <c r="B10" s="1">
        <v>66000</v>
      </c>
      <c r="C10" s="21"/>
    </row>
    <row r="11" spans="1:3" ht="14.25">
      <c r="A11" s="8" t="s">
        <v>27</v>
      </c>
      <c r="B11" s="2">
        <v>-4303</v>
      </c>
      <c r="C11" s="21"/>
    </row>
    <row r="12" spans="1:3" ht="14.25">
      <c r="A12" s="7" t="s">
        <v>7</v>
      </c>
      <c r="B12" s="1"/>
      <c r="C12" s="11">
        <f>SUM(B13:B15)</f>
        <v>3159468</v>
      </c>
    </row>
    <row r="13" spans="1:3" ht="14.25">
      <c r="A13" s="8" t="s">
        <v>8</v>
      </c>
      <c r="B13" s="1">
        <v>2658126</v>
      </c>
      <c r="C13" s="11"/>
    </row>
    <row r="14" spans="1:3" ht="14.25">
      <c r="A14" s="8" t="s">
        <v>28</v>
      </c>
      <c r="B14" s="1">
        <v>476102</v>
      </c>
      <c r="C14" s="11"/>
    </row>
    <row r="15" spans="1:3" ht="14.25">
      <c r="A15" s="8" t="s">
        <v>26</v>
      </c>
      <c r="B15" s="2">
        <v>25240</v>
      </c>
      <c r="C15" s="11"/>
    </row>
    <row r="16" spans="1:3" ht="15" thickBot="1">
      <c r="A16" s="8"/>
      <c r="B16" s="1"/>
      <c r="C16" s="11"/>
    </row>
    <row r="17" spans="1:3" ht="15" thickBot="1">
      <c r="A17" s="22" t="s">
        <v>9</v>
      </c>
      <c r="B17" s="1"/>
      <c r="C17" s="23">
        <f>SUM(C8:C15)</f>
        <v>4696626</v>
      </c>
    </row>
    <row r="18" spans="1:3" ht="10.5" customHeight="1" thickBot="1">
      <c r="A18" s="7"/>
      <c r="B18" s="1"/>
      <c r="C18" s="11"/>
    </row>
    <row r="19" spans="1:3" ht="15" thickBot="1">
      <c r="A19" s="18" t="s">
        <v>17</v>
      </c>
      <c r="B19" s="1"/>
      <c r="C19" s="11"/>
    </row>
    <row r="20" spans="1:3" ht="14.25">
      <c r="A20" s="7" t="s">
        <v>0</v>
      </c>
      <c r="B20" s="1"/>
      <c r="C20" s="11">
        <f>SUM(B21:B29)</f>
        <v>4105290</v>
      </c>
    </row>
    <row r="21" spans="1:3" ht="14.25">
      <c r="A21" s="9" t="s">
        <v>18</v>
      </c>
      <c r="B21" s="1">
        <v>2182440</v>
      </c>
      <c r="C21" s="11"/>
    </row>
    <row r="22" spans="1:3" ht="14.25">
      <c r="A22" s="9" t="s">
        <v>10</v>
      </c>
      <c r="B22" s="1">
        <v>373982</v>
      </c>
      <c r="C22" s="11"/>
    </row>
    <row r="23" spans="1:3" ht="14.25">
      <c r="A23" s="9" t="s">
        <v>29</v>
      </c>
      <c r="B23" s="1">
        <v>32861</v>
      </c>
      <c r="C23" s="11"/>
    </row>
    <row r="24" spans="1:3" ht="14.25">
      <c r="A24" s="9" t="s">
        <v>19</v>
      </c>
      <c r="B24" s="1">
        <v>632590</v>
      </c>
      <c r="C24" s="11"/>
    </row>
    <row r="25" spans="1:3" ht="14.25">
      <c r="A25" s="9" t="s">
        <v>30</v>
      </c>
      <c r="B25" s="1">
        <v>37244</v>
      </c>
      <c r="C25" s="11"/>
    </row>
    <row r="26" spans="1:3" ht="14.25">
      <c r="A26" s="9" t="s">
        <v>16</v>
      </c>
      <c r="B26" s="1">
        <v>742289</v>
      </c>
      <c r="C26" s="11"/>
    </row>
    <row r="27" spans="1:3" ht="14.25">
      <c r="A27" s="9" t="s">
        <v>20</v>
      </c>
      <c r="B27" s="1">
        <v>36587</v>
      </c>
      <c r="C27" s="11"/>
    </row>
    <row r="28" spans="1:3" ht="14.25">
      <c r="A28" s="9" t="s">
        <v>37</v>
      </c>
      <c r="B28" s="1">
        <v>65412</v>
      </c>
      <c r="C28" s="11"/>
    </row>
    <row r="29" spans="1:3" ht="14.25">
      <c r="A29" s="9" t="s">
        <v>33</v>
      </c>
      <c r="B29" s="2">
        <f>1869+16</f>
        <v>1885</v>
      </c>
      <c r="C29" s="11"/>
    </row>
    <row r="30" spans="1:3" ht="14.25">
      <c r="A30" s="17" t="s">
        <v>21</v>
      </c>
      <c r="B30" s="1"/>
      <c r="C30" s="11">
        <f>SUM(B31:B33)</f>
        <v>225510</v>
      </c>
    </row>
    <row r="31" spans="1:3" ht="14.25">
      <c r="A31" s="9" t="s">
        <v>32</v>
      </c>
      <c r="B31" s="1">
        <v>88645</v>
      </c>
      <c r="C31" s="11"/>
    </row>
    <row r="32" spans="1:3" ht="14.25">
      <c r="A32" s="9" t="s">
        <v>13</v>
      </c>
      <c r="B32" s="1">
        <f>74355+3268</f>
        <v>77623</v>
      </c>
      <c r="C32" s="11"/>
    </row>
    <row r="33" spans="1:3" ht="15" thickBot="1">
      <c r="A33" s="9" t="s">
        <v>14</v>
      </c>
      <c r="B33" s="16">
        <v>59242</v>
      </c>
      <c r="C33" s="11"/>
    </row>
    <row r="34" spans="1:3" ht="15" thickBot="1">
      <c r="A34" s="24" t="s">
        <v>11</v>
      </c>
      <c r="B34" s="1"/>
      <c r="C34" s="23">
        <f>+C20+C30</f>
        <v>4330800</v>
      </c>
    </row>
    <row r="35" spans="1:3" ht="9" customHeight="1" thickBot="1">
      <c r="A35" s="10"/>
      <c r="B35" s="3"/>
      <c r="C35" s="25"/>
    </row>
    <row r="36" spans="1:3" ht="15" thickBot="1">
      <c r="A36" s="24" t="s">
        <v>12</v>
      </c>
      <c r="B36" s="1"/>
      <c r="C36" s="26">
        <f>+C17-C34</f>
        <v>365826</v>
      </c>
    </row>
    <row r="37" spans="1:3" ht="14.25">
      <c r="A37" s="8"/>
      <c r="B37" s="1"/>
      <c r="C37" s="11"/>
    </row>
    <row r="38" spans="1:3" ht="9.75" customHeight="1">
      <c r="A38" s="8"/>
      <c r="B38" s="1"/>
      <c r="C38" s="11"/>
    </row>
    <row r="39" spans="1:3" ht="14.25">
      <c r="A39" s="6"/>
      <c r="B39" s="5"/>
      <c r="C39" s="12"/>
    </row>
    <row r="40" spans="1:3" ht="14.25">
      <c r="A40" s="28" t="s">
        <v>24</v>
      </c>
      <c r="B40" s="29" t="s">
        <v>1</v>
      </c>
      <c r="C40" s="30"/>
    </row>
    <row r="41" spans="1:3" ht="14.25">
      <c r="A41" s="28" t="s">
        <v>25</v>
      </c>
      <c r="B41" s="29" t="s">
        <v>22</v>
      </c>
      <c r="C41" s="30"/>
    </row>
    <row r="42" spans="1:3" ht="15" thickBot="1">
      <c r="A42" s="13"/>
      <c r="B42" s="14" t="s">
        <v>23</v>
      </c>
      <c r="C42" s="15"/>
    </row>
  </sheetData>
  <sheetProtection/>
  <mergeCells count="7">
    <mergeCell ref="B41:C41"/>
    <mergeCell ref="A2:C2"/>
    <mergeCell ref="A3:C3"/>
    <mergeCell ref="A4:C4"/>
    <mergeCell ref="A5:C5"/>
    <mergeCell ref="A6:C6"/>
    <mergeCell ref="B40:C40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2019-09-23T22:48:11Z</cp:lastPrinted>
  <dcterms:created xsi:type="dcterms:W3CDTF">2010-04-14T12:23:58Z</dcterms:created>
  <dcterms:modified xsi:type="dcterms:W3CDTF">2019-09-24T17:17:21Z</dcterms:modified>
  <cp:category/>
  <cp:version/>
  <cp:contentType/>
  <cp:contentStatus/>
</cp:coreProperties>
</file>